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nnorskekirke.sharepoint.com/sites/konomiTeam/Delte dokumenter/General/280 - Møre/Tilskudd/Tilskudd 2023/"/>
    </mc:Choice>
  </mc:AlternateContent>
  <xr:revisionPtr revIDLastSave="170" documentId="8_{12D2AB51-CF2B-4DAB-9B59-430FAAC3149F}" xr6:coauthVersionLast="47" xr6:coauthVersionMax="47" xr10:uidLastSave="{23DD87AC-76B0-496A-A360-6FD0EBFE8927}"/>
  <bookViews>
    <workbookView xWindow="-108" yWindow="-108" windowWidth="23256" windowHeight="12576" xr2:uid="{07AD8DB3-BBA0-4ED8-A75E-BA69FC927727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1" l="1"/>
  <c r="K68" i="1"/>
  <c r="K67" i="1"/>
  <c r="K64" i="1"/>
  <c r="K56" i="1"/>
  <c r="K55" i="1"/>
  <c r="K52" i="1"/>
  <c r="K51" i="1"/>
  <c r="K48" i="1"/>
  <c r="K47" i="1"/>
  <c r="K46" i="1"/>
  <c r="K45" i="1"/>
  <c r="K44" i="1"/>
  <c r="K41" i="1"/>
  <c r="K40" i="1"/>
  <c r="K34" i="1"/>
  <c r="K33" i="1"/>
  <c r="K30" i="1"/>
  <c r="K29" i="1"/>
  <c r="K24" i="1"/>
  <c r="K23" i="1"/>
  <c r="K20" i="1"/>
  <c r="K19" i="1"/>
  <c r="K16" i="1"/>
  <c r="K11" i="1"/>
  <c r="K10" i="1"/>
  <c r="H11" i="1"/>
  <c r="F71" i="1"/>
  <c r="H56" i="1"/>
  <c r="H55" i="1"/>
  <c r="H68" i="1"/>
  <c r="H51" i="1"/>
  <c r="H40" i="1"/>
  <c r="H34" i="1"/>
  <c r="H33" i="1"/>
  <c r="H30" i="1"/>
  <c r="H29" i="1"/>
  <c r="H24" i="1"/>
  <c r="H23" i="1"/>
  <c r="H20" i="1"/>
  <c r="H16" i="1"/>
  <c r="H10" i="1"/>
  <c r="H67" i="1"/>
  <c r="H64" i="1"/>
  <c r="H52" i="1"/>
  <c r="H41" i="1"/>
  <c r="H19" i="1"/>
  <c r="H71" i="1" l="1"/>
  <c r="E71" i="1"/>
  <c r="E73" i="1" s="1"/>
  <c r="F73" i="1" s="1"/>
</calcChain>
</file>

<file path=xl/sharedStrings.xml><?xml version="1.0" encoding="utf-8"?>
<sst xmlns="http://schemas.openxmlformats.org/spreadsheetml/2006/main" count="183" uniqueCount="133">
  <si>
    <t>Bispedømme:</t>
  </si>
  <si>
    <t>Møre bispedømmeråd</t>
  </si>
  <si>
    <t>Gjelder tilskudd for:</t>
  </si>
  <si>
    <t>Mottaker</t>
  </si>
  <si>
    <t>Org.nummer</t>
  </si>
  <si>
    <t>Bankkonto</t>
  </si>
  <si>
    <t>Stilling / evt. prosjektnavn</t>
  </si>
  <si>
    <t>Evt. ekstratildeling av restmidler e.l.</t>
  </si>
  <si>
    <t>Sum til utbetaling</t>
  </si>
  <si>
    <t>Utbetalings-dato</t>
  </si>
  <si>
    <t>Kommentar</t>
  </si>
  <si>
    <t>Domprostiet</t>
  </si>
  <si>
    <t>Eide</t>
  </si>
  <si>
    <t>Myrbostad og Vågøy, Hustad, Bud</t>
  </si>
  <si>
    <t>Hustadvika Kyrkjelege fellesråd</t>
  </si>
  <si>
    <t>922.112.509</t>
  </si>
  <si>
    <t>xxxx.xx.x0275</t>
  </si>
  <si>
    <t>Aukra Kyrkjelege fellesråd</t>
  </si>
  <si>
    <t>976.997.654</t>
  </si>
  <si>
    <t>xxxx.xx.x1545</t>
  </si>
  <si>
    <t>Midsund</t>
  </si>
  <si>
    <t>Røvik og Veøy, Sekken, Bolsøy, Kleive</t>
  </si>
  <si>
    <t>Molde domkirke</t>
  </si>
  <si>
    <t>Nesset</t>
  </si>
  <si>
    <t>Molde kyrkjelege fellesråd</t>
  </si>
  <si>
    <t>976.996.860</t>
  </si>
  <si>
    <t>xxxx.xx.x6031</t>
  </si>
  <si>
    <t>= SUM Domprostiet</t>
  </si>
  <si>
    <t>Indre Romsdal prosti</t>
  </si>
  <si>
    <t>Rauma kirkelige fellesråd</t>
  </si>
  <si>
    <t>976.997.573</t>
  </si>
  <si>
    <t>xxxx.xx.x5410</t>
  </si>
  <si>
    <t>Vestnes kyrkjelege fellesråd</t>
  </si>
  <si>
    <t>976.997.476</t>
  </si>
  <si>
    <t>xxxx.xx.x5048</t>
  </si>
  <si>
    <t>= SUM Indre Romsdal Prosti</t>
  </si>
  <si>
    <t>Ytre Nordmøre prosti</t>
  </si>
  <si>
    <t>Aure kyrkjelege fellesråd</t>
  </si>
  <si>
    <t>976.997.999</t>
  </si>
  <si>
    <t>xxxx.xx.x4402</t>
  </si>
  <si>
    <t>Smøla kirkelige fellesråd</t>
  </si>
  <si>
    <t>976.988.073</t>
  </si>
  <si>
    <t>xxxx.xx.x2717</t>
  </si>
  <si>
    <t xml:space="preserve">Kirklandet og Kristiansund </t>
  </si>
  <si>
    <t>Nordlandet</t>
  </si>
  <si>
    <t>Frei</t>
  </si>
  <si>
    <t>Ungdomssatsing i prostiet</t>
  </si>
  <si>
    <t>Kristiansund kirkelige fellesråd</t>
  </si>
  <si>
    <t>976.996.895</t>
  </si>
  <si>
    <t>xxxx.xx.x7124</t>
  </si>
  <si>
    <t>Averøy kirkelige fellesråd</t>
  </si>
  <si>
    <t>976.997.762</t>
  </si>
  <si>
    <t>xxxx.xx.x0253</t>
  </si>
  <si>
    <t>= SUM Ytre Nordmøre prosti</t>
  </si>
  <si>
    <t>Indre Nordmøre prosti</t>
  </si>
  <si>
    <t>Gjemnes Kyrkjelege fellesråd</t>
  </si>
  <si>
    <t>976.997.808</t>
  </si>
  <si>
    <t>xxxx.xx.x3657</t>
  </si>
  <si>
    <t>Tingvoll kyrkjelege fellesråd</t>
  </si>
  <si>
    <t>976.997.832</t>
  </si>
  <si>
    <t>xxxx.xx.x4812</t>
  </si>
  <si>
    <t>Stangvik</t>
  </si>
  <si>
    <t>Todalen</t>
  </si>
  <si>
    <t>Åsskard</t>
  </si>
  <si>
    <t>Øye og Ranes</t>
  </si>
  <si>
    <t>MO</t>
  </si>
  <si>
    <t>Surnadal og Stangvik kyrkjelege fellesråd</t>
  </si>
  <si>
    <t>976.997.956</t>
  </si>
  <si>
    <t>xxxx.xx.x7256</t>
  </si>
  <si>
    <t>Sunndal kirkelige fellesråd</t>
  </si>
  <si>
    <t>976.997.883</t>
  </si>
  <si>
    <t>xxxx.xx.x5609</t>
  </si>
  <si>
    <t>= SUM Indre Nordmøre Prosti</t>
  </si>
  <si>
    <t>Søre Sunnmøre prosti</t>
  </si>
  <si>
    <t>Hareid kyrkjelege fellesråd</t>
  </si>
  <si>
    <t>976.997.107</t>
  </si>
  <si>
    <t>xxxx.xx.x2267</t>
  </si>
  <si>
    <t>Ulstein kyrkjelege fellesråd</t>
  </si>
  <si>
    <t>976.997.093</t>
  </si>
  <si>
    <t>xxxx.xx.x8240</t>
  </si>
  <si>
    <t>Herøy kyrkjelege fellesråd</t>
  </si>
  <si>
    <t>976.997.085</t>
  </si>
  <si>
    <t>xxxx.xx.x6161</t>
  </si>
  <si>
    <t>Vanylven kyrkjelege fellesråd</t>
  </si>
  <si>
    <t>976.997.002</t>
  </si>
  <si>
    <t>xxxx.xx.x3568</t>
  </si>
  <si>
    <t>Sande kyrkjelege fellesråd</t>
  </si>
  <si>
    <t>976 997 042</t>
  </si>
  <si>
    <t>xxxx.xx.x7511</t>
  </si>
  <si>
    <t>Volda</t>
  </si>
  <si>
    <t>Hornindal</t>
  </si>
  <si>
    <t>Volda kyrkjelege fellesråd</t>
  </si>
  <si>
    <t>976.997.158</t>
  </si>
  <si>
    <t>xxxx.xx.x4906</t>
  </si>
  <si>
    <t>Ørsta kyrkjelege fellesråd</t>
  </si>
  <si>
    <t>976.997.204</t>
  </si>
  <si>
    <t>xxxx.xx.x7752</t>
  </si>
  <si>
    <t>= SUM Søre Sunnmøre prosti</t>
  </si>
  <si>
    <t>Nordre Sunnmøre prosti</t>
  </si>
  <si>
    <t>Giske kyrkjelege fellesråd</t>
  </si>
  <si>
    <t>976.997.360</t>
  </si>
  <si>
    <t>xxxx.xx.x3690</t>
  </si>
  <si>
    <t>Sula kyrkjelege fellesråd</t>
  </si>
  <si>
    <t>976.997.328</t>
  </si>
  <si>
    <t>xxxx.xx.x6561</t>
  </si>
  <si>
    <t>Haram</t>
  </si>
  <si>
    <t>Ålesund og Voldsdalen</t>
  </si>
  <si>
    <t>Spjelkavik</t>
  </si>
  <si>
    <t>Borgund (Ellingsøy)</t>
  </si>
  <si>
    <t>Skodje</t>
  </si>
  <si>
    <t>Ørskog</t>
  </si>
  <si>
    <t>Sandøy</t>
  </si>
  <si>
    <t>Ålesund kyrkjelege fellesråd</t>
  </si>
  <si>
    <t>823.620.802</t>
  </si>
  <si>
    <t>xxxx.xx.x6655</t>
  </si>
  <si>
    <t>Stordal</t>
  </si>
  <si>
    <t>Indre Storfjorden</t>
  </si>
  <si>
    <t>997.535.820</t>
  </si>
  <si>
    <t>xxxx.xx.x4560</t>
  </si>
  <si>
    <t>Sykkylven kyrkjelege fellesråde</t>
  </si>
  <si>
    <t>976.997.298</t>
  </si>
  <si>
    <t>xxxx.xx.x4315</t>
  </si>
  <si>
    <t>= SUM Nordre Sunnmøre prosti</t>
  </si>
  <si>
    <t>Sum Møre Bispedømme</t>
  </si>
  <si>
    <t>Oversikt over tilskuddsutbetaling for 2023</t>
  </si>
  <si>
    <t>Trosopplæringsmidler 2023</t>
  </si>
  <si>
    <t>Tildelt beløp 2023</t>
  </si>
  <si>
    <t>Evt. avkorting/ fratrekk pga mindreforbruk 2023</t>
  </si>
  <si>
    <t>TOL-2023</t>
  </si>
  <si>
    <t>Merforbuk</t>
  </si>
  <si>
    <t>Total utbetaling 2023</t>
  </si>
  <si>
    <t>Storfjorden kyrkjelege fellesråd</t>
  </si>
  <si>
    <t>Ekstratildeling pris- og lønnsvekst 2023 - Utbetalt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</si>
</sst>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kr&quot;\ * #,##0.00_-;\-&quot;kr&quot;\ * #,##0.00_-;_-&quot;kr&quot;\ * &quot;-&quot;??_-;_-@_-"/>
    <numFmt numFmtId="164" formatCode="_-&quot;kr&quot;\ * #,##0_-;\-&quot;kr&quot;\ * #,##0_-;_-&quot;kr&quot;\ * &quot;-&quot;??_-;_-@_-"/>
    <numFmt numFmtId="165" formatCode="#,##0_ ;[Red]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74">
    <xf numFmtId="0" fontId="0" fillId="0" borderId="0" xfId="0"/>
    <xf numFmtId="0" fontId="3" fillId="2" borderId="0" xfId="0" applyFont="1" applyFill="1"/>
    <xf numFmtId="0" fontId="0" fillId="2" borderId="0" xfId="0" applyFill="1"/>
    <xf numFmtId="164" fontId="0" fillId="2" borderId="0" xfId="1" applyNumberFormat="1" applyFont="1" applyFill="1"/>
    <xf numFmtId="14" fontId="0" fillId="2" borderId="0" xfId="0" applyNumberFormat="1" applyFill="1"/>
    <xf numFmtId="0" fontId="3" fillId="0" borderId="0" xfId="0" applyFont="1"/>
    <xf numFmtId="164" fontId="0" fillId="0" borderId="0" xfId="1" applyNumberFormat="1" applyFont="1"/>
    <xf numFmtId="14" fontId="0" fillId="0" borderId="0" xfId="0" applyNumberFormat="1"/>
    <xf numFmtId="0" fontId="4" fillId="3" borderId="0" xfId="0" applyFont="1" applyFill="1"/>
    <xf numFmtId="0" fontId="2" fillId="4" borderId="1" xfId="0" applyFont="1" applyFill="1" applyBorder="1" applyAlignment="1">
      <alignment wrapText="1"/>
    </xf>
    <xf numFmtId="164" fontId="2" fillId="4" borderId="1" xfId="1" applyNumberFormat="1" applyFont="1" applyFill="1" applyBorder="1" applyAlignment="1">
      <alignment wrapText="1"/>
    </xf>
    <xf numFmtId="164" fontId="2" fillId="5" borderId="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0" fillId="7" borderId="1" xfId="0" applyFill="1" applyBorder="1"/>
    <xf numFmtId="164" fontId="0" fillId="7" borderId="1" xfId="1" applyNumberFormat="1" applyFont="1" applyFill="1" applyBorder="1"/>
    <xf numFmtId="37" fontId="6" fillId="7" borderId="1" xfId="0" applyNumberFormat="1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right"/>
    </xf>
    <xf numFmtId="0" fontId="8" fillId="7" borderId="1" xfId="0" applyFont="1" applyFill="1" applyBorder="1" applyAlignment="1">
      <alignment horizontal="right"/>
    </xf>
    <xf numFmtId="0" fontId="9" fillId="7" borderId="1" xfId="2" applyFont="1" applyFill="1" applyBorder="1" applyAlignment="1">
      <alignment horizontal="right"/>
    </xf>
    <xf numFmtId="0" fontId="0" fillId="4" borderId="1" xfId="0" applyFill="1" applyBorder="1"/>
    <xf numFmtId="0" fontId="8" fillId="4" borderId="1" xfId="0" applyFont="1" applyFill="1" applyBorder="1" applyAlignment="1">
      <alignment horizontal="right"/>
    </xf>
    <xf numFmtId="0" fontId="9" fillId="4" borderId="1" xfId="2" applyFont="1" applyFill="1" applyBorder="1" applyAlignment="1">
      <alignment horizontal="right"/>
    </xf>
    <xf numFmtId="164" fontId="0" fillId="4" borderId="1" xfId="1" applyNumberFormat="1" applyFont="1" applyFill="1" applyBorder="1"/>
    <xf numFmtId="37" fontId="6" fillId="4" borderId="1" xfId="0" applyNumberFormat="1" applyFont="1" applyFill="1" applyBorder="1" applyAlignment="1">
      <alignment horizontal="left" vertical="center" wrapText="1"/>
    </xf>
    <xf numFmtId="0" fontId="2" fillId="8" borderId="1" xfId="0" quotePrefix="1" applyFont="1" applyFill="1" applyBorder="1" applyAlignment="1">
      <alignment horizontal="left"/>
    </xf>
    <xf numFmtId="165" fontId="7" fillId="8" borderId="1" xfId="0" applyNumberFormat="1" applyFont="1" applyFill="1" applyBorder="1" applyAlignment="1">
      <alignment horizontal="right"/>
    </xf>
    <xf numFmtId="0" fontId="7" fillId="8" borderId="1" xfId="0" quotePrefix="1" applyFont="1" applyFill="1" applyBorder="1" applyAlignment="1">
      <alignment horizontal="right"/>
    </xf>
    <xf numFmtId="0" fontId="0" fillId="8" borderId="1" xfId="0" applyFill="1" applyBorder="1"/>
    <xf numFmtId="164" fontId="0" fillId="8" borderId="1" xfId="1" applyNumberFormat="1" applyFont="1" applyFill="1" applyBorder="1"/>
    <xf numFmtId="0" fontId="0" fillId="7" borderId="1" xfId="0" applyFill="1" applyBorder="1" applyAlignment="1">
      <alignment wrapText="1"/>
    </xf>
    <xf numFmtId="0" fontId="0" fillId="7" borderId="1" xfId="0" applyFill="1" applyBorder="1" applyAlignment="1">
      <alignment horizontal="left"/>
    </xf>
    <xf numFmtId="0" fontId="8" fillId="7" borderId="1" xfId="0" applyFont="1" applyFill="1" applyBorder="1" applyAlignment="1">
      <alignment horizontal="right" vertical="center"/>
    </xf>
    <xf numFmtId="0" fontId="7" fillId="7" borderId="3" xfId="0" applyFont="1" applyFill="1" applyBorder="1" applyAlignment="1">
      <alignment horizontal="right"/>
    </xf>
    <xf numFmtId="14" fontId="2" fillId="4" borderId="3" xfId="0" applyNumberFormat="1" applyFont="1" applyFill="1" applyBorder="1" applyAlignment="1">
      <alignment wrapText="1"/>
    </xf>
    <xf numFmtId="14" fontId="0" fillId="7" borderId="3" xfId="0" applyNumberFormat="1" applyFill="1" applyBorder="1"/>
    <xf numFmtId="0" fontId="0" fillId="4" borderId="1" xfId="0" applyFill="1" applyBorder="1" applyAlignment="1">
      <alignment wrapText="1"/>
    </xf>
    <xf numFmtId="0" fontId="7" fillId="4" borderId="1" xfId="0" applyFont="1" applyFill="1" applyBorder="1" applyAlignment="1">
      <alignment horizontal="right"/>
    </xf>
    <xf numFmtId="14" fontId="0" fillId="4" borderId="3" xfId="0" applyNumberFormat="1" applyFill="1" applyBorder="1"/>
    <xf numFmtId="0" fontId="6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left"/>
    </xf>
    <xf numFmtId="14" fontId="0" fillId="4" borderId="3" xfId="0" applyNumberFormat="1" applyFill="1" applyBorder="1" applyAlignment="1">
      <alignment wrapText="1"/>
    </xf>
    <xf numFmtId="0" fontId="6" fillId="4" borderId="1" xfId="2" applyFont="1" applyFill="1" applyBorder="1"/>
    <xf numFmtId="49" fontId="7" fillId="4" borderId="1" xfId="0" applyNumberFormat="1" applyFont="1" applyFill="1" applyBorder="1" applyAlignment="1">
      <alignment horizontal="right"/>
    </xf>
    <xf numFmtId="37" fontId="6" fillId="4" borderId="2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right"/>
    </xf>
    <xf numFmtId="1" fontId="7" fillId="4" borderId="1" xfId="0" applyNumberFormat="1" applyFont="1" applyFill="1" applyBorder="1" applyAlignment="1">
      <alignment horizontal="right"/>
    </xf>
    <xf numFmtId="0" fontId="9" fillId="4" borderId="3" xfId="2" applyFont="1" applyFill="1" applyBorder="1" applyAlignment="1">
      <alignment horizontal="right"/>
    </xf>
    <xf numFmtId="0" fontId="7" fillId="4" borderId="3" xfId="0" applyFont="1" applyFill="1" applyBorder="1" applyAlignment="1">
      <alignment horizontal="right"/>
    </xf>
    <xf numFmtId="3" fontId="7" fillId="8" borderId="1" xfId="0" applyNumberFormat="1" applyFont="1" applyFill="1" applyBorder="1" applyAlignment="1">
      <alignment horizontal="right"/>
    </xf>
    <xf numFmtId="14" fontId="0" fillId="8" borderId="3" xfId="0" applyNumberFormat="1" applyFill="1" applyBorder="1"/>
    <xf numFmtId="0" fontId="2" fillId="8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center" wrapText="1"/>
    </xf>
    <xf numFmtId="165" fontId="2" fillId="8" borderId="1" xfId="0" applyNumberFormat="1" applyFont="1" applyFill="1" applyBorder="1" applyAlignment="1">
      <alignment horizontal="center"/>
    </xf>
    <xf numFmtId="0" fontId="0" fillId="9" borderId="1" xfId="0" applyFill="1" applyBorder="1"/>
    <xf numFmtId="164" fontId="0" fillId="9" borderId="1" xfId="1" applyNumberFormat="1" applyFont="1" applyFill="1" applyBorder="1"/>
    <xf numFmtId="14" fontId="0" fillId="9" borderId="1" xfId="0" applyNumberFormat="1" applyFill="1" applyBorder="1"/>
    <xf numFmtId="14" fontId="0" fillId="9" borderId="2" xfId="0" applyNumberFormat="1" applyFill="1" applyBorder="1"/>
    <xf numFmtId="164" fontId="0" fillId="9" borderId="1" xfId="0" applyNumberFormat="1" applyFill="1" applyBorder="1"/>
    <xf numFmtId="14" fontId="2" fillId="6" borderId="5" xfId="0" applyNumberFormat="1" applyFont="1" applyFill="1" applyBorder="1" applyAlignment="1">
      <alignment wrapText="1"/>
    </xf>
    <xf numFmtId="14" fontId="2" fillId="6" borderId="6" xfId="0" applyNumberFormat="1" applyFont="1" applyFill="1" applyBorder="1" applyAlignment="1">
      <alignment wrapText="1"/>
    </xf>
    <xf numFmtId="14" fontId="0" fillId="6" borderId="7" xfId="0" applyNumberFormat="1" applyFill="1" applyBorder="1"/>
    <xf numFmtId="14" fontId="0" fillId="6" borderId="8" xfId="0" applyNumberFormat="1" applyFill="1" applyBorder="1"/>
    <xf numFmtId="164" fontId="0" fillId="6" borderId="7" xfId="1" applyNumberFormat="1" applyFont="1" applyFill="1" applyBorder="1"/>
    <xf numFmtId="14" fontId="0" fillId="6" borderId="10" xfId="0" applyNumberFormat="1" applyFill="1" applyBorder="1"/>
    <xf numFmtId="164" fontId="0" fillId="6" borderId="7" xfId="1" applyNumberFormat="1" applyFont="1" applyFill="1" applyBorder="1" applyAlignment="1">
      <alignment wrapText="1"/>
    </xf>
    <xf numFmtId="164" fontId="0" fillId="6" borderId="9" xfId="1" applyNumberFormat="1" applyFont="1" applyFill="1" applyBorder="1"/>
    <xf numFmtId="164" fontId="0" fillId="6" borderId="8" xfId="0" applyNumberFormat="1" applyFill="1" applyBorder="1"/>
    <xf numFmtId="0" fontId="2" fillId="0" borderId="4" xfId="0" applyFont="1" applyFill="1" applyBorder="1" applyAlignment="1">
      <alignment wrapText="1"/>
    </xf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4" fillId="3" borderId="1" xfId="0" applyFont="1" applyFill="1" applyBorder="1" applyAlignment="1">
      <alignment horizontal="left"/>
    </xf>
  </cellXfs>
  <cellStyles count="3">
    <cellStyle name="Normal" xfId="0" builtinId="0"/>
    <cellStyle name="Normal 2" xfId="2" xr:uid="{7FA4AB80-9248-4C04-A0F5-02CADA4957A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B6810-B82B-4C43-864C-1E142FEE065D}">
  <dimension ref="A1:L73"/>
  <sheetViews>
    <sheetView tabSelected="1" zoomScale="90" zoomScaleNormal="90" workbookViewId="0">
      <selection activeCell="J13" sqref="J13"/>
    </sheetView>
  </sheetViews>
  <sheetFormatPr baseColWidth="10" defaultColWidth="11.44140625" defaultRowHeight="14.4" x14ac:dyDescent="0.3"/>
  <cols>
    <col min="1" max="1" width="31.109375" customWidth="1"/>
    <col min="2" max="2" width="12.33203125" bestFit="1" customWidth="1"/>
    <col min="3" max="3" width="13.109375" bestFit="1" customWidth="1"/>
    <col min="4" max="4" width="13.5546875" customWidth="1"/>
    <col min="5" max="5" width="14.44140625" style="6" customWidth="1"/>
    <col min="6" max="6" width="18.88671875" style="6" customWidth="1"/>
    <col min="7" max="7" width="18.5546875" style="6" customWidth="1"/>
    <col min="8" max="8" width="15.33203125" style="6" customWidth="1"/>
    <col min="9" max="9" width="14.44140625" style="7" customWidth="1"/>
    <col min="10" max="10" width="18.77734375" style="7" customWidth="1"/>
    <col min="11" max="11" width="17.5546875" style="7" customWidth="1"/>
    <col min="12" max="12" width="27.88671875" customWidth="1"/>
  </cols>
  <sheetData>
    <row r="1" spans="1:12" ht="23.4" x14ac:dyDescent="0.45">
      <c r="A1" s="1" t="s">
        <v>124</v>
      </c>
      <c r="B1" s="2"/>
      <c r="C1" s="2"/>
      <c r="D1" s="2"/>
      <c r="E1" s="3"/>
      <c r="F1" s="3"/>
      <c r="G1" s="3"/>
      <c r="H1" s="3"/>
      <c r="I1" s="4"/>
      <c r="J1" s="4"/>
      <c r="K1" s="4"/>
      <c r="L1" s="2"/>
    </row>
    <row r="2" spans="1:12" ht="23.4" x14ac:dyDescent="0.45">
      <c r="A2" s="5"/>
    </row>
    <row r="3" spans="1:12" ht="15.6" x14ac:dyDescent="0.3">
      <c r="A3" s="8" t="s">
        <v>0</v>
      </c>
      <c r="B3" s="73" t="s">
        <v>1</v>
      </c>
      <c r="C3" s="73"/>
      <c r="D3" s="73"/>
    </row>
    <row r="4" spans="1:12" ht="15.6" x14ac:dyDescent="0.3">
      <c r="A4" s="8" t="s">
        <v>2</v>
      </c>
      <c r="B4" s="73" t="s">
        <v>125</v>
      </c>
      <c r="C4" s="73"/>
      <c r="D4" s="73"/>
    </row>
    <row r="5" spans="1:12" ht="15" thickBot="1" x14ac:dyDescent="0.35"/>
    <row r="6" spans="1:12" s="12" customFormat="1" ht="43.2" x14ac:dyDescent="0.3">
      <c r="A6" s="9" t="s">
        <v>3</v>
      </c>
      <c r="B6" s="9" t="s">
        <v>4</v>
      </c>
      <c r="C6" s="9" t="s">
        <v>5</v>
      </c>
      <c r="D6" s="9" t="s">
        <v>6</v>
      </c>
      <c r="E6" s="10" t="s">
        <v>126</v>
      </c>
      <c r="F6" s="10" t="s">
        <v>127</v>
      </c>
      <c r="G6" s="10" t="s">
        <v>7</v>
      </c>
      <c r="H6" s="11" t="s">
        <v>8</v>
      </c>
      <c r="I6" s="33" t="s">
        <v>9</v>
      </c>
      <c r="J6" s="61" t="s">
        <v>132</v>
      </c>
      <c r="K6" s="62" t="s">
        <v>130</v>
      </c>
      <c r="L6" s="70" t="s">
        <v>10</v>
      </c>
    </row>
    <row r="7" spans="1:12" x14ac:dyDescent="0.3">
      <c r="A7" s="53" t="s">
        <v>11</v>
      </c>
      <c r="B7" s="54"/>
      <c r="C7" s="53"/>
      <c r="D7" s="27"/>
      <c r="E7" s="28"/>
      <c r="F7" s="28"/>
      <c r="G7" s="28"/>
      <c r="H7" s="28"/>
      <c r="I7" s="50"/>
      <c r="J7" s="63"/>
      <c r="K7" s="64"/>
      <c r="L7" s="71"/>
    </row>
    <row r="8" spans="1:12" x14ac:dyDescent="0.3">
      <c r="A8" s="29" t="s">
        <v>12</v>
      </c>
      <c r="B8" s="16"/>
      <c r="C8" s="16"/>
      <c r="D8" s="13" t="s">
        <v>128</v>
      </c>
      <c r="E8" s="14">
        <v>346000</v>
      </c>
      <c r="F8" s="14"/>
      <c r="G8" s="14"/>
      <c r="H8" s="14"/>
      <c r="I8" s="34"/>
      <c r="J8" s="63"/>
      <c r="K8" s="64"/>
      <c r="L8" s="71"/>
    </row>
    <row r="9" spans="1:12" x14ac:dyDescent="0.3">
      <c r="A9" s="29" t="s">
        <v>13</v>
      </c>
      <c r="B9" s="16"/>
      <c r="C9" s="16"/>
      <c r="D9" s="13" t="s">
        <v>128</v>
      </c>
      <c r="E9" s="14">
        <v>762000</v>
      </c>
      <c r="F9" s="14"/>
      <c r="G9" s="14"/>
      <c r="H9" s="14"/>
      <c r="I9" s="34"/>
      <c r="J9" s="63"/>
      <c r="K9" s="64"/>
      <c r="L9" s="71"/>
    </row>
    <row r="10" spans="1:12" ht="15" customHeight="1" x14ac:dyDescent="0.3">
      <c r="A10" s="35" t="s">
        <v>14</v>
      </c>
      <c r="B10" s="36" t="s">
        <v>15</v>
      </c>
      <c r="C10" s="36" t="s">
        <v>16</v>
      </c>
      <c r="D10" s="19" t="s">
        <v>128</v>
      </c>
      <c r="E10" s="22">
        <v>1108000</v>
      </c>
      <c r="F10" s="22">
        <v>0</v>
      </c>
      <c r="G10" s="22"/>
      <c r="H10" s="22">
        <f>E10</f>
        <v>1108000</v>
      </c>
      <c r="I10" s="37">
        <v>45077</v>
      </c>
      <c r="J10" s="65">
        <v>24000</v>
      </c>
      <c r="K10" s="69">
        <f>H10+J10</f>
        <v>1132000</v>
      </c>
      <c r="L10" s="71"/>
    </row>
    <row r="11" spans="1:12" x14ac:dyDescent="0.3">
      <c r="A11" s="38" t="s">
        <v>17</v>
      </c>
      <c r="B11" s="36" t="s">
        <v>18</v>
      </c>
      <c r="C11" s="36" t="s">
        <v>19</v>
      </c>
      <c r="D11" s="19" t="s">
        <v>128</v>
      </c>
      <c r="E11" s="22">
        <v>296000</v>
      </c>
      <c r="F11" s="22">
        <v>0</v>
      </c>
      <c r="G11" s="22"/>
      <c r="H11" s="22">
        <f>E11</f>
        <v>296000</v>
      </c>
      <c r="I11" s="37">
        <v>45230</v>
      </c>
      <c r="J11" s="65">
        <v>6000</v>
      </c>
      <c r="K11" s="69">
        <f>H11+J11</f>
        <v>302000</v>
      </c>
      <c r="L11" s="71"/>
    </row>
    <row r="12" spans="1:12" x14ac:dyDescent="0.3">
      <c r="A12" s="29" t="s">
        <v>20</v>
      </c>
      <c r="B12" s="16"/>
      <c r="C12" s="16"/>
      <c r="D12" s="13" t="s">
        <v>128</v>
      </c>
      <c r="E12" s="14">
        <v>227000</v>
      </c>
      <c r="F12" s="14"/>
      <c r="G12" s="14"/>
      <c r="H12" s="14"/>
      <c r="I12" s="34"/>
      <c r="J12" s="63"/>
      <c r="K12" s="64"/>
      <c r="L12" s="71"/>
    </row>
    <row r="13" spans="1:12" ht="31.2" customHeight="1" x14ac:dyDescent="0.3">
      <c r="A13" s="29" t="s">
        <v>21</v>
      </c>
      <c r="B13" s="16"/>
      <c r="C13" s="16"/>
      <c r="D13" s="13" t="s">
        <v>128</v>
      </c>
      <c r="E13" s="14">
        <v>1083000</v>
      </c>
      <c r="F13" s="14"/>
      <c r="G13" s="14"/>
      <c r="H13" s="14"/>
      <c r="I13" s="34"/>
      <c r="J13" s="63"/>
      <c r="K13" s="64"/>
      <c r="L13" s="71"/>
    </row>
    <row r="14" spans="1:12" x14ac:dyDescent="0.3">
      <c r="A14" s="29" t="s">
        <v>22</v>
      </c>
      <c r="B14" s="16"/>
      <c r="C14" s="16"/>
      <c r="D14" s="13" t="s">
        <v>128</v>
      </c>
      <c r="E14" s="14">
        <v>717000</v>
      </c>
      <c r="F14" s="14"/>
      <c r="G14" s="14"/>
      <c r="H14" s="14"/>
      <c r="I14" s="34"/>
      <c r="J14" s="65"/>
      <c r="K14" s="64"/>
      <c r="L14" s="71"/>
    </row>
    <row r="15" spans="1:12" x14ac:dyDescent="0.3">
      <c r="A15" s="29" t="s">
        <v>23</v>
      </c>
      <c r="B15" s="16"/>
      <c r="C15" s="16"/>
      <c r="D15" s="13" t="s">
        <v>128</v>
      </c>
      <c r="E15" s="14">
        <v>293000</v>
      </c>
      <c r="F15" s="14"/>
      <c r="G15" s="14"/>
      <c r="H15" s="14"/>
      <c r="I15" s="34"/>
      <c r="J15" s="65"/>
      <c r="K15" s="64"/>
      <c r="L15" s="71"/>
    </row>
    <row r="16" spans="1:12" x14ac:dyDescent="0.3">
      <c r="A16" s="35" t="s">
        <v>24</v>
      </c>
      <c r="B16" s="36" t="s">
        <v>25</v>
      </c>
      <c r="C16" s="36" t="s">
        <v>26</v>
      </c>
      <c r="D16" s="19" t="s">
        <v>128</v>
      </c>
      <c r="E16" s="22">
        <v>2320000</v>
      </c>
      <c r="F16" s="22">
        <v>0</v>
      </c>
      <c r="G16" s="22"/>
      <c r="H16" s="22">
        <f>E16</f>
        <v>2320000</v>
      </c>
      <c r="I16" s="37">
        <v>45077</v>
      </c>
      <c r="J16" s="65">
        <v>50000</v>
      </c>
      <c r="K16" s="69">
        <f>H16+J16</f>
        <v>2370000</v>
      </c>
      <c r="L16" s="71"/>
    </row>
    <row r="17" spans="1:12" x14ac:dyDescent="0.3">
      <c r="A17" s="24" t="s">
        <v>27</v>
      </c>
      <c r="B17" s="49"/>
      <c r="C17" s="26"/>
      <c r="D17" s="27"/>
      <c r="E17" s="28">
        <v>3724000</v>
      </c>
      <c r="F17" s="28"/>
      <c r="G17" s="28"/>
      <c r="H17" s="28"/>
      <c r="I17" s="50"/>
      <c r="J17" s="65"/>
      <c r="K17" s="64"/>
      <c r="L17" s="71"/>
    </row>
    <row r="18" spans="1:12" x14ac:dyDescent="0.3">
      <c r="A18" s="51" t="s">
        <v>28</v>
      </c>
      <c r="B18" s="52"/>
      <c r="C18" s="52"/>
      <c r="D18" s="27"/>
      <c r="E18" s="28"/>
      <c r="F18" s="28"/>
      <c r="G18" s="28"/>
      <c r="H18" s="28"/>
      <c r="I18" s="50"/>
      <c r="J18" s="65"/>
      <c r="K18" s="64"/>
      <c r="L18" s="71"/>
    </row>
    <row r="19" spans="1:12" ht="28.8" customHeight="1" x14ac:dyDescent="0.3">
      <c r="A19" s="39" t="s">
        <v>29</v>
      </c>
      <c r="B19" s="36" t="s">
        <v>30</v>
      </c>
      <c r="C19" s="36" t="s">
        <v>31</v>
      </c>
      <c r="D19" s="19" t="s">
        <v>128</v>
      </c>
      <c r="E19" s="22">
        <v>649000</v>
      </c>
      <c r="F19" s="22">
        <v>-270813</v>
      </c>
      <c r="G19" s="22"/>
      <c r="H19" s="22">
        <f>E19+F19</f>
        <v>378187</v>
      </c>
      <c r="I19" s="40">
        <v>45050</v>
      </c>
      <c r="J19" s="67">
        <v>13000</v>
      </c>
      <c r="K19" s="69">
        <f>H19+J19</f>
        <v>391187</v>
      </c>
      <c r="L19" s="72"/>
    </row>
    <row r="20" spans="1:12" x14ac:dyDescent="0.3">
      <c r="A20" s="41" t="s">
        <v>32</v>
      </c>
      <c r="B20" s="20" t="s">
        <v>33</v>
      </c>
      <c r="C20" s="42" t="s">
        <v>34</v>
      </c>
      <c r="D20" s="19" t="s">
        <v>128</v>
      </c>
      <c r="E20" s="22">
        <v>603000</v>
      </c>
      <c r="F20" s="22">
        <v>0</v>
      </c>
      <c r="G20" s="22"/>
      <c r="H20" s="22">
        <f>E20</f>
        <v>603000</v>
      </c>
      <c r="I20" s="37">
        <v>45077</v>
      </c>
      <c r="J20" s="65">
        <v>13000</v>
      </c>
      <c r="K20" s="69">
        <f>H20+J20</f>
        <v>616000</v>
      </c>
      <c r="L20" s="71"/>
    </row>
    <row r="21" spans="1:12" x14ac:dyDescent="0.3">
      <c r="A21" s="24" t="s">
        <v>35</v>
      </c>
      <c r="B21" s="49"/>
      <c r="C21" s="26"/>
      <c r="D21" s="27"/>
      <c r="E21" s="28">
        <v>1252000</v>
      </c>
      <c r="F21" s="28"/>
      <c r="G21" s="28"/>
      <c r="H21" s="28"/>
      <c r="I21" s="50"/>
      <c r="J21" s="65"/>
      <c r="K21" s="64"/>
      <c r="L21" s="71"/>
    </row>
    <row r="22" spans="1:12" x14ac:dyDescent="0.3">
      <c r="A22" s="51" t="s">
        <v>36</v>
      </c>
      <c r="B22" s="52"/>
      <c r="C22" s="52"/>
      <c r="D22" s="27"/>
      <c r="E22" s="28"/>
      <c r="F22" s="28"/>
      <c r="G22" s="28"/>
      <c r="H22" s="28"/>
      <c r="I22" s="50"/>
      <c r="J22" s="65"/>
      <c r="K22" s="64"/>
      <c r="L22" s="71"/>
    </row>
    <row r="23" spans="1:12" x14ac:dyDescent="0.3">
      <c r="A23" s="39" t="s">
        <v>37</v>
      </c>
      <c r="B23" s="36" t="s">
        <v>38</v>
      </c>
      <c r="C23" s="36" t="s">
        <v>39</v>
      </c>
      <c r="D23" s="19" t="s">
        <v>128</v>
      </c>
      <c r="E23" s="22">
        <v>263000</v>
      </c>
      <c r="F23" s="22">
        <v>0</v>
      </c>
      <c r="G23" s="22"/>
      <c r="H23" s="22">
        <f>E23</f>
        <v>263000</v>
      </c>
      <c r="I23" s="37">
        <v>45077</v>
      </c>
      <c r="J23" s="65">
        <v>6000</v>
      </c>
      <c r="K23" s="69">
        <f>H23+J23</f>
        <v>269000</v>
      </c>
      <c r="L23" s="71"/>
    </row>
    <row r="24" spans="1:12" x14ac:dyDescent="0.3">
      <c r="A24" s="23" t="s">
        <v>40</v>
      </c>
      <c r="B24" s="20" t="s">
        <v>41</v>
      </c>
      <c r="C24" s="21" t="s">
        <v>42</v>
      </c>
      <c r="D24" s="19" t="s">
        <v>128</v>
      </c>
      <c r="E24" s="22">
        <v>160000</v>
      </c>
      <c r="F24" s="22">
        <v>0</v>
      </c>
      <c r="G24" s="22"/>
      <c r="H24" s="22">
        <f>E24</f>
        <v>160000</v>
      </c>
      <c r="I24" s="37">
        <v>45077</v>
      </c>
      <c r="J24" s="65">
        <v>3000</v>
      </c>
      <c r="K24" s="69">
        <f>H24+J24</f>
        <v>163000</v>
      </c>
      <c r="L24" s="71"/>
    </row>
    <row r="25" spans="1:12" x14ac:dyDescent="0.3">
      <c r="A25" s="15" t="s">
        <v>43</v>
      </c>
      <c r="B25" s="17"/>
      <c r="C25" s="18"/>
      <c r="D25" s="13" t="s">
        <v>128</v>
      </c>
      <c r="E25" s="14">
        <v>647000</v>
      </c>
      <c r="F25" s="14"/>
      <c r="G25" s="14"/>
      <c r="H25" s="14"/>
      <c r="I25" s="34"/>
      <c r="J25" s="65"/>
      <c r="K25" s="64"/>
      <c r="L25" s="71"/>
    </row>
    <row r="26" spans="1:12" x14ac:dyDescent="0.3">
      <c r="A26" s="15" t="s">
        <v>44</v>
      </c>
      <c r="B26" s="17"/>
      <c r="C26" s="18"/>
      <c r="D26" s="13" t="s">
        <v>128</v>
      </c>
      <c r="E26" s="14">
        <v>472000</v>
      </c>
      <c r="F26" s="14"/>
      <c r="G26" s="14"/>
      <c r="H26" s="14"/>
      <c r="I26" s="34"/>
      <c r="J26" s="65"/>
      <c r="K26" s="64"/>
      <c r="L26" s="71"/>
    </row>
    <row r="27" spans="1:12" x14ac:dyDescent="0.3">
      <c r="A27" s="15" t="s">
        <v>45</v>
      </c>
      <c r="B27" s="17"/>
      <c r="C27" s="18"/>
      <c r="D27" s="13" t="s">
        <v>128</v>
      </c>
      <c r="E27" s="14">
        <v>519000</v>
      </c>
      <c r="F27" s="14"/>
      <c r="G27" s="14"/>
      <c r="H27" s="14"/>
      <c r="I27" s="34"/>
      <c r="J27" s="65"/>
      <c r="K27" s="64"/>
      <c r="L27" s="71"/>
    </row>
    <row r="28" spans="1:12" x14ac:dyDescent="0.3">
      <c r="A28" s="15" t="s">
        <v>46</v>
      </c>
      <c r="B28" s="17"/>
      <c r="C28" s="18"/>
      <c r="D28" s="13" t="s">
        <v>128</v>
      </c>
      <c r="E28" s="14">
        <v>179000</v>
      </c>
      <c r="F28" s="14"/>
      <c r="G28" s="14"/>
      <c r="H28" s="14"/>
      <c r="I28" s="34"/>
      <c r="J28" s="65"/>
      <c r="K28" s="64"/>
      <c r="L28" s="71"/>
    </row>
    <row r="29" spans="1:12" x14ac:dyDescent="0.3">
      <c r="A29" s="23" t="s">
        <v>47</v>
      </c>
      <c r="B29" s="20" t="s">
        <v>48</v>
      </c>
      <c r="C29" s="21" t="s">
        <v>49</v>
      </c>
      <c r="D29" s="19" t="s">
        <v>128</v>
      </c>
      <c r="E29" s="22">
        <v>1817000</v>
      </c>
      <c r="F29" s="22">
        <v>-28332</v>
      </c>
      <c r="G29" s="22"/>
      <c r="H29" s="22">
        <f>E29+F29</f>
        <v>1788668</v>
      </c>
      <c r="I29" s="37">
        <v>45077</v>
      </c>
      <c r="J29" s="65">
        <v>39000</v>
      </c>
      <c r="K29" s="69">
        <f>H29+J29</f>
        <v>1827668</v>
      </c>
      <c r="L29" s="71"/>
    </row>
    <row r="30" spans="1:12" x14ac:dyDescent="0.3">
      <c r="A30" s="23" t="s">
        <v>50</v>
      </c>
      <c r="B30" s="20" t="s">
        <v>51</v>
      </c>
      <c r="C30" s="21" t="s">
        <v>52</v>
      </c>
      <c r="D30" s="19" t="s">
        <v>128</v>
      </c>
      <c r="E30" s="22">
        <v>498000</v>
      </c>
      <c r="F30" s="22">
        <v>-28997</v>
      </c>
      <c r="G30" s="22"/>
      <c r="H30" s="22">
        <f>E30+F30</f>
        <v>469003</v>
      </c>
      <c r="I30" s="37">
        <v>45077</v>
      </c>
      <c r="J30" s="65">
        <v>11000</v>
      </c>
      <c r="K30" s="69">
        <f>H30+J30</f>
        <v>480003</v>
      </c>
      <c r="L30" s="71"/>
    </row>
    <row r="31" spans="1:12" x14ac:dyDescent="0.3">
      <c r="A31" s="24" t="s">
        <v>53</v>
      </c>
      <c r="B31" s="27"/>
      <c r="C31" s="26"/>
      <c r="D31" s="27"/>
      <c r="E31" s="28">
        <v>2738000</v>
      </c>
      <c r="F31" s="28"/>
      <c r="G31" s="28"/>
      <c r="H31" s="28"/>
      <c r="I31" s="50"/>
      <c r="J31" s="65"/>
      <c r="K31" s="64"/>
      <c r="L31" s="71"/>
    </row>
    <row r="32" spans="1:12" x14ac:dyDescent="0.3">
      <c r="A32" s="51" t="s">
        <v>54</v>
      </c>
      <c r="B32" s="52"/>
      <c r="C32" s="52"/>
      <c r="D32" s="27"/>
      <c r="E32" s="28"/>
      <c r="F32" s="28"/>
      <c r="G32" s="28"/>
      <c r="H32" s="28"/>
      <c r="I32" s="50"/>
      <c r="J32" s="65"/>
      <c r="K32" s="64"/>
      <c r="L32" s="71"/>
    </row>
    <row r="33" spans="1:12" x14ac:dyDescent="0.3">
      <c r="A33" s="19" t="s">
        <v>55</v>
      </c>
      <c r="B33" s="20" t="s">
        <v>56</v>
      </c>
      <c r="C33" s="21" t="s">
        <v>57</v>
      </c>
      <c r="D33" s="19" t="s">
        <v>128</v>
      </c>
      <c r="E33" s="22">
        <v>222000</v>
      </c>
      <c r="F33" s="22">
        <v>-119456</v>
      </c>
      <c r="G33" s="22"/>
      <c r="H33" s="22">
        <f>E33+F33</f>
        <v>102544</v>
      </c>
      <c r="I33" s="37">
        <v>45077</v>
      </c>
      <c r="J33" s="65">
        <v>5000</v>
      </c>
      <c r="K33" s="69">
        <f>H33+J33</f>
        <v>107544</v>
      </c>
      <c r="L33" s="71"/>
    </row>
    <row r="34" spans="1:12" x14ac:dyDescent="0.3">
      <c r="A34" s="23" t="s">
        <v>58</v>
      </c>
      <c r="B34" s="20" t="s">
        <v>59</v>
      </c>
      <c r="C34" s="21" t="s">
        <v>60</v>
      </c>
      <c r="D34" s="19" t="s">
        <v>128</v>
      </c>
      <c r="E34" s="22">
        <v>229000</v>
      </c>
      <c r="F34" s="22">
        <v>0</v>
      </c>
      <c r="G34" s="22"/>
      <c r="H34" s="22">
        <f>E34</f>
        <v>229000</v>
      </c>
      <c r="I34" s="37">
        <v>45077</v>
      </c>
      <c r="J34" s="65">
        <v>5000</v>
      </c>
      <c r="K34" s="69">
        <f>H34+J34</f>
        <v>234000</v>
      </c>
      <c r="L34" s="71"/>
    </row>
    <row r="35" spans="1:12" x14ac:dyDescent="0.3">
      <c r="A35" s="15" t="s">
        <v>61</v>
      </c>
      <c r="B35" s="17"/>
      <c r="C35" s="18"/>
      <c r="D35" s="13" t="s">
        <v>128</v>
      </c>
      <c r="E35" s="14">
        <v>67000</v>
      </c>
      <c r="F35" s="14"/>
      <c r="G35" s="14"/>
      <c r="H35" s="14"/>
      <c r="I35" s="34"/>
      <c r="J35" s="65"/>
      <c r="K35" s="64"/>
      <c r="L35" s="71"/>
    </row>
    <row r="36" spans="1:12" x14ac:dyDescent="0.3">
      <c r="A36" s="15" t="s">
        <v>62</v>
      </c>
      <c r="B36" s="17"/>
      <c r="C36" s="18"/>
      <c r="D36" s="13" t="s">
        <v>128</v>
      </c>
      <c r="E36" s="14">
        <v>26000</v>
      </c>
      <c r="F36" s="14"/>
      <c r="G36" s="14"/>
      <c r="H36" s="14"/>
      <c r="I36" s="34"/>
      <c r="J36" s="65"/>
      <c r="K36" s="64"/>
      <c r="L36" s="71"/>
    </row>
    <row r="37" spans="1:12" x14ac:dyDescent="0.3">
      <c r="A37" s="15" t="s">
        <v>63</v>
      </c>
      <c r="B37" s="17"/>
      <c r="C37" s="18"/>
      <c r="D37" s="13" t="s">
        <v>128</v>
      </c>
      <c r="E37" s="14">
        <v>55000</v>
      </c>
      <c r="F37" s="14"/>
      <c r="G37" s="14"/>
      <c r="H37" s="14"/>
      <c r="I37" s="34"/>
      <c r="J37" s="65"/>
      <c r="K37" s="64"/>
      <c r="L37" s="71"/>
    </row>
    <row r="38" spans="1:12" x14ac:dyDescent="0.3">
      <c r="A38" s="15" t="s">
        <v>64</v>
      </c>
      <c r="B38" s="17"/>
      <c r="C38" s="18"/>
      <c r="D38" s="13" t="s">
        <v>128</v>
      </c>
      <c r="E38" s="14">
        <v>343000</v>
      </c>
      <c r="F38" s="14"/>
      <c r="G38" s="14"/>
      <c r="H38" s="14"/>
      <c r="I38" s="34"/>
      <c r="J38" s="65"/>
      <c r="K38" s="64"/>
      <c r="L38" s="71"/>
    </row>
    <row r="39" spans="1:12" x14ac:dyDescent="0.3">
      <c r="A39" s="15" t="s">
        <v>65</v>
      </c>
      <c r="B39" s="17"/>
      <c r="C39" s="18"/>
      <c r="D39" s="13" t="s">
        <v>128</v>
      </c>
      <c r="E39" s="14">
        <v>44000</v>
      </c>
      <c r="F39" s="14"/>
      <c r="G39" s="14"/>
      <c r="H39" s="14"/>
      <c r="I39" s="34"/>
      <c r="J39" s="65"/>
      <c r="K39" s="64"/>
      <c r="L39" s="71"/>
    </row>
    <row r="40" spans="1:12" ht="28.8" x14ac:dyDescent="0.3">
      <c r="A40" s="23" t="s">
        <v>66</v>
      </c>
      <c r="B40" s="20" t="s">
        <v>67</v>
      </c>
      <c r="C40" s="21" t="s">
        <v>68</v>
      </c>
      <c r="D40" s="19" t="s">
        <v>128</v>
      </c>
      <c r="E40" s="22">
        <v>535000</v>
      </c>
      <c r="F40" s="22">
        <v>-32037</v>
      </c>
      <c r="G40" s="22"/>
      <c r="H40" s="22">
        <f>E40+F40</f>
        <v>502963</v>
      </c>
      <c r="I40" s="37">
        <v>45077</v>
      </c>
      <c r="J40" s="65">
        <v>11000</v>
      </c>
      <c r="K40" s="69">
        <f>H40+J40</f>
        <v>513963</v>
      </c>
      <c r="L40" s="71"/>
    </row>
    <row r="41" spans="1:12" x14ac:dyDescent="0.3">
      <c r="A41" s="23" t="s">
        <v>69</v>
      </c>
      <c r="B41" s="20" t="s">
        <v>70</v>
      </c>
      <c r="C41" s="21" t="s">
        <v>71</v>
      </c>
      <c r="D41" s="19" t="s">
        <v>128</v>
      </c>
      <c r="E41" s="22">
        <v>526000</v>
      </c>
      <c r="F41" s="22">
        <v>0</v>
      </c>
      <c r="G41" s="22"/>
      <c r="H41" s="22">
        <f>E41</f>
        <v>526000</v>
      </c>
      <c r="I41" s="37">
        <v>45050</v>
      </c>
      <c r="J41" s="65">
        <v>11000</v>
      </c>
      <c r="K41" s="69">
        <f>H41+J41</f>
        <v>537000</v>
      </c>
      <c r="L41" s="71"/>
    </row>
    <row r="42" spans="1:12" x14ac:dyDescent="0.3">
      <c r="A42" s="24" t="s">
        <v>72</v>
      </c>
      <c r="B42" s="25"/>
      <c r="C42" s="26"/>
      <c r="D42" s="27"/>
      <c r="E42" s="28">
        <v>1512000</v>
      </c>
      <c r="F42" s="28"/>
      <c r="G42" s="28"/>
      <c r="H42" s="28"/>
      <c r="I42" s="50"/>
      <c r="J42" s="65"/>
      <c r="K42" s="64"/>
      <c r="L42" s="71"/>
    </row>
    <row r="43" spans="1:12" x14ac:dyDescent="0.3">
      <c r="A43" s="51" t="s">
        <v>73</v>
      </c>
      <c r="B43" s="52"/>
      <c r="C43" s="52"/>
      <c r="D43" s="27"/>
      <c r="E43" s="28"/>
      <c r="F43" s="28"/>
      <c r="G43" s="28"/>
      <c r="H43" s="28"/>
      <c r="I43" s="50"/>
      <c r="J43" s="65"/>
      <c r="K43" s="64"/>
      <c r="L43" s="71"/>
    </row>
    <row r="44" spans="1:12" x14ac:dyDescent="0.3">
      <c r="A44" s="39" t="s">
        <v>74</v>
      </c>
      <c r="B44" s="36" t="s">
        <v>75</v>
      </c>
      <c r="C44" s="36" t="s">
        <v>76</v>
      </c>
      <c r="D44" s="19" t="s">
        <v>128</v>
      </c>
      <c r="E44" s="22">
        <v>377000</v>
      </c>
      <c r="F44" s="22">
        <v>0</v>
      </c>
      <c r="G44" s="22"/>
      <c r="H44" s="22">
        <v>377000</v>
      </c>
      <c r="I44" s="37">
        <v>45077</v>
      </c>
      <c r="J44" s="65">
        <v>8000</v>
      </c>
      <c r="K44" s="69">
        <f>H44+J44</f>
        <v>385000</v>
      </c>
      <c r="L44" s="71"/>
    </row>
    <row r="45" spans="1:12" x14ac:dyDescent="0.3">
      <c r="A45" s="43" t="s">
        <v>77</v>
      </c>
      <c r="B45" s="20" t="s">
        <v>78</v>
      </c>
      <c r="C45" s="21" t="s">
        <v>79</v>
      </c>
      <c r="D45" s="19" t="s">
        <v>128</v>
      </c>
      <c r="E45" s="22">
        <v>706000</v>
      </c>
      <c r="F45" s="22">
        <v>0</v>
      </c>
      <c r="G45" s="22"/>
      <c r="H45" s="22">
        <v>706000</v>
      </c>
      <c r="I45" s="37">
        <v>45077</v>
      </c>
      <c r="J45" s="65">
        <v>15000</v>
      </c>
      <c r="K45" s="69">
        <f>H45+J45</f>
        <v>721000</v>
      </c>
      <c r="L45" s="71"/>
    </row>
    <row r="46" spans="1:12" x14ac:dyDescent="0.3">
      <c r="A46" s="43" t="s">
        <v>80</v>
      </c>
      <c r="B46" s="20" t="s">
        <v>81</v>
      </c>
      <c r="C46" s="21" t="s">
        <v>82</v>
      </c>
      <c r="D46" s="19" t="s">
        <v>128</v>
      </c>
      <c r="E46" s="22">
        <v>732000</v>
      </c>
      <c r="F46" s="22">
        <v>0</v>
      </c>
      <c r="G46" s="22"/>
      <c r="H46" s="22">
        <v>732000</v>
      </c>
      <c r="I46" s="37">
        <v>45077</v>
      </c>
      <c r="J46" s="65">
        <v>16000</v>
      </c>
      <c r="K46" s="69">
        <f>H46+J46</f>
        <v>748000</v>
      </c>
      <c r="L46" s="71"/>
    </row>
    <row r="47" spans="1:12" x14ac:dyDescent="0.3">
      <c r="A47" s="23" t="s">
        <v>83</v>
      </c>
      <c r="B47" s="20" t="s">
        <v>84</v>
      </c>
      <c r="C47" s="36" t="s">
        <v>85</v>
      </c>
      <c r="D47" s="19" t="s">
        <v>128</v>
      </c>
      <c r="E47" s="22">
        <v>352000</v>
      </c>
      <c r="F47" s="22"/>
      <c r="G47" s="22"/>
      <c r="H47" s="22"/>
      <c r="I47" s="37"/>
      <c r="J47" s="65">
        <v>8000</v>
      </c>
      <c r="K47" s="69">
        <f>H47+J47</f>
        <v>8000</v>
      </c>
      <c r="L47" s="71"/>
    </row>
    <row r="48" spans="1:12" x14ac:dyDescent="0.3">
      <c r="A48" s="23" t="s">
        <v>86</v>
      </c>
      <c r="B48" s="20" t="s">
        <v>87</v>
      </c>
      <c r="C48" s="44" t="s">
        <v>88</v>
      </c>
      <c r="D48" s="19" t="s">
        <v>128</v>
      </c>
      <c r="E48" s="22">
        <v>292000</v>
      </c>
      <c r="F48" s="22">
        <v>0</v>
      </c>
      <c r="G48" s="22"/>
      <c r="H48" s="22">
        <v>292000</v>
      </c>
      <c r="I48" s="37">
        <v>45077</v>
      </c>
      <c r="J48" s="65">
        <v>6000</v>
      </c>
      <c r="K48" s="69">
        <f>H48+J48</f>
        <v>298000</v>
      </c>
      <c r="L48" s="71"/>
    </row>
    <row r="49" spans="1:12" x14ac:dyDescent="0.3">
      <c r="A49" s="15" t="s">
        <v>89</v>
      </c>
      <c r="B49" s="17"/>
      <c r="C49" s="31"/>
      <c r="D49" s="13" t="s">
        <v>128</v>
      </c>
      <c r="E49" s="14">
        <v>675000</v>
      </c>
      <c r="F49" s="14"/>
      <c r="G49" s="14"/>
      <c r="H49" s="14"/>
      <c r="I49" s="34"/>
      <c r="J49" s="65"/>
      <c r="K49" s="64"/>
      <c r="L49" s="71"/>
    </row>
    <row r="50" spans="1:12" x14ac:dyDescent="0.3">
      <c r="A50" s="15" t="s">
        <v>90</v>
      </c>
      <c r="B50" s="17"/>
      <c r="C50" s="31"/>
      <c r="D50" s="13" t="s">
        <v>128</v>
      </c>
      <c r="E50" s="14">
        <v>122000</v>
      </c>
      <c r="F50" s="14"/>
      <c r="G50" s="14"/>
      <c r="H50" s="14"/>
      <c r="I50" s="34"/>
      <c r="J50" s="65"/>
      <c r="K50" s="64"/>
      <c r="L50" s="71"/>
    </row>
    <row r="51" spans="1:12" x14ac:dyDescent="0.3">
      <c r="A51" s="23" t="s">
        <v>91</v>
      </c>
      <c r="B51" s="20" t="s">
        <v>92</v>
      </c>
      <c r="C51" s="20" t="s">
        <v>93</v>
      </c>
      <c r="D51" s="19" t="s">
        <v>128</v>
      </c>
      <c r="E51" s="22">
        <v>797000</v>
      </c>
      <c r="F51" s="22">
        <v>0</v>
      </c>
      <c r="G51" s="22"/>
      <c r="H51" s="22">
        <f>E51</f>
        <v>797000</v>
      </c>
      <c r="I51" s="37">
        <v>45077</v>
      </c>
      <c r="J51" s="65">
        <v>17000</v>
      </c>
      <c r="K51" s="69">
        <f>H51+J51</f>
        <v>814000</v>
      </c>
      <c r="L51" s="71"/>
    </row>
    <row r="52" spans="1:12" x14ac:dyDescent="0.3">
      <c r="A52" s="23" t="s">
        <v>94</v>
      </c>
      <c r="B52" s="20" t="s">
        <v>95</v>
      </c>
      <c r="C52" s="36" t="s">
        <v>96</v>
      </c>
      <c r="D52" s="19" t="s">
        <v>128</v>
      </c>
      <c r="E52" s="22">
        <v>910000</v>
      </c>
      <c r="F52" s="22">
        <v>0</v>
      </c>
      <c r="G52" s="22"/>
      <c r="H52" s="22">
        <f>E52</f>
        <v>910000</v>
      </c>
      <c r="I52" s="37">
        <v>45050</v>
      </c>
      <c r="J52" s="65">
        <v>19000</v>
      </c>
      <c r="K52" s="69">
        <f>H52+J52</f>
        <v>929000</v>
      </c>
      <c r="L52" s="71"/>
    </row>
    <row r="53" spans="1:12" x14ac:dyDescent="0.3">
      <c r="A53" s="24" t="s">
        <v>97</v>
      </c>
      <c r="B53" s="52"/>
      <c r="C53" s="26"/>
      <c r="D53" s="27"/>
      <c r="E53" s="28">
        <v>4166000</v>
      </c>
      <c r="F53" s="28"/>
      <c r="G53" s="28"/>
      <c r="H53" s="28"/>
      <c r="I53" s="50"/>
      <c r="J53" s="65"/>
      <c r="K53" s="64"/>
      <c r="L53" s="71"/>
    </row>
    <row r="54" spans="1:12" x14ac:dyDescent="0.3">
      <c r="A54" s="51" t="s">
        <v>98</v>
      </c>
      <c r="B54" s="52"/>
      <c r="C54" s="52"/>
      <c r="D54" s="27"/>
      <c r="E54" s="28"/>
      <c r="F54" s="28"/>
      <c r="G54" s="28"/>
      <c r="H54" s="28"/>
      <c r="I54" s="50"/>
      <c r="J54" s="65"/>
      <c r="K54" s="64"/>
      <c r="L54" s="71"/>
    </row>
    <row r="55" spans="1:12" x14ac:dyDescent="0.3">
      <c r="A55" s="23" t="s">
        <v>99</v>
      </c>
      <c r="B55" s="45" t="s">
        <v>100</v>
      </c>
      <c r="C55" s="36" t="s">
        <v>101</v>
      </c>
      <c r="D55" s="19" t="s">
        <v>128</v>
      </c>
      <c r="E55" s="22">
        <v>776000</v>
      </c>
      <c r="F55" s="22">
        <v>0</v>
      </c>
      <c r="G55" s="22"/>
      <c r="H55" s="22">
        <f>E55</f>
        <v>776000</v>
      </c>
      <c r="I55" s="37">
        <v>45077</v>
      </c>
      <c r="J55" s="65">
        <v>17000</v>
      </c>
      <c r="K55" s="69">
        <f>H55+J55</f>
        <v>793000</v>
      </c>
      <c r="L55" s="71"/>
    </row>
    <row r="56" spans="1:12" x14ac:dyDescent="0.3">
      <c r="A56" s="39" t="s">
        <v>102</v>
      </c>
      <c r="B56" s="46" t="s">
        <v>103</v>
      </c>
      <c r="C56" s="36" t="s">
        <v>104</v>
      </c>
      <c r="D56" s="19" t="s">
        <v>128</v>
      </c>
      <c r="E56" s="22">
        <v>772000</v>
      </c>
      <c r="F56" s="22">
        <v>0</v>
      </c>
      <c r="G56" s="22"/>
      <c r="H56" s="22">
        <f>E56</f>
        <v>772000</v>
      </c>
      <c r="I56" s="37">
        <v>45077</v>
      </c>
      <c r="J56" s="65">
        <v>16000</v>
      </c>
      <c r="K56" s="69">
        <f>H56+J56</f>
        <v>788000</v>
      </c>
      <c r="L56" s="71"/>
    </row>
    <row r="57" spans="1:12" x14ac:dyDescent="0.3">
      <c r="A57" s="30" t="s">
        <v>105</v>
      </c>
      <c r="B57" s="16"/>
      <c r="C57" s="16"/>
      <c r="D57" s="13" t="s">
        <v>128</v>
      </c>
      <c r="E57" s="14">
        <v>729000</v>
      </c>
      <c r="F57" s="14"/>
      <c r="G57" s="14"/>
      <c r="H57" s="14"/>
      <c r="I57" s="34"/>
      <c r="J57" s="65"/>
      <c r="K57" s="64"/>
      <c r="L57" s="71"/>
    </row>
    <row r="58" spans="1:12" x14ac:dyDescent="0.3">
      <c r="A58" s="30" t="s">
        <v>106</v>
      </c>
      <c r="B58" s="16"/>
      <c r="C58" s="16"/>
      <c r="D58" s="13" t="s">
        <v>128</v>
      </c>
      <c r="E58" s="14">
        <v>769000</v>
      </c>
      <c r="F58" s="14"/>
      <c r="G58" s="14"/>
      <c r="H58" s="14"/>
      <c r="I58" s="34"/>
      <c r="J58" s="65"/>
      <c r="K58" s="64"/>
      <c r="L58" s="71"/>
    </row>
    <row r="59" spans="1:12" x14ac:dyDescent="0.3">
      <c r="A59" s="30" t="s">
        <v>107</v>
      </c>
      <c r="B59" s="16"/>
      <c r="C59" s="16"/>
      <c r="D59" s="13" t="s">
        <v>128</v>
      </c>
      <c r="E59" s="14">
        <v>1992000</v>
      </c>
      <c r="F59" s="14"/>
      <c r="G59" s="14"/>
      <c r="H59" s="14"/>
      <c r="I59" s="34"/>
      <c r="J59" s="65"/>
      <c r="K59" s="64"/>
      <c r="L59" s="71"/>
    </row>
    <row r="60" spans="1:12" x14ac:dyDescent="0.3">
      <c r="A60" s="30" t="s">
        <v>108</v>
      </c>
      <c r="B60" s="16"/>
      <c r="C60" s="16"/>
      <c r="D60" s="13" t="s">
        <v>128</v>
      </c>
      <c r="E60" s="14">
        <v>873000</v>
      </c>
      <c r="F60" s="14"/>
      <c r="G60" s="14"/>
      <c r="H60" s="14"/>
      <c r="I60" s="34"/>
      <c r="J60" s="65"/>
      <c r="K60" s="64"/>
      <c r="L60" s="71"/>
    </row>
    <row r="61" spans="1:12" x14ac:dyDescent="0.3">
      <c r="A61" s="30" t="s">
        <v>109</v>
      </c>
      <c r="B61" s="16"/>
      <c r="C61" s="16"/>
      <c r="D61" s="13" t="s">
        <v>128</v>
      </c>
      <c r="E61" s="14">
        <v>399000</v>
      </c>
      <c r="F61" s="14"/>
      <c r="G61" s="14"/>
      <c r="H61" s="14"/>
      <c r="I61" s="34"/>
      <c r="J61" s="65"/>
      <c r="K61" s="64"/>
      <c r="L61" s="71"/>
    </row>
    <row r="62" spans="1:12" x14ac:dyDescent="0.3">
      <c r="A62" s="30" t="s">
        <v>110</v>
      </c>
      <c r="B62" s="16"/>
      <c r="C62" s="16"/>
      <c r="D62" s="13" t="s">
        <v>128</v>
      </c>
      <c r="E62" s="14">
        <v>162000</v>
      </c>
      <c r="F62" s="14"/>
      <c r="G62" s="14"/>
      <c r="H62" s="14"/>
      <c r="I62" s="34"/>
      <c r="J62" s="65"/>
      <c r="K62" s="64"/>
      <c r="L62" s="71"/>
    </row>
    <row r="63" spans="1:12" x14ac:dyDescent="0.3">
      <c r="A63" s="30" t="s">
        <v>111</v>
      </c>
      <c r="B63" s="16"/>
      <c r="C63" s="16"/>
      <c r="D63" s="13" t="s">
        <v>128</v>
      </c>
      <c r="E63" s="14">
        <v>162000</v>
      </c>
      <c r="F63" s="14"/>
      <c r="G63" s="14"/>
      <c r="H63" s="14"/>
      <c r="I63" s="34"/>
      <c r="J63" s="65"/>
      <c r="K63" s="64"/>
      <c r="L63" s="71"/>
    </row>
    <row r="64" spans="1:12" x14ac:dyDescent="0.3">
      <c r="A64" s="39" t="s">
        <v>112</v>
      </c>
      <c r="B64" s="36" t="s">
        <v>113</v>
      </c>
      <c r="C64" s="36" t="s">
        <v>114</v>
      </c>
      <c r="D64" s="19" t="s">
        <v>128</v>
      </c>
      <c r="E64" s="22">
        <v>5086000</v>
      </c>
      <c r="F64" s="22">
        <v>0</v>
      </c>
      <c r="G64" s="22"/>
      <c r="H64" s="22">
        <f>E64</f>
        <v>5086000</v>
      </c>
      <c r="I64" s="37">
        <v>45050</v>
      </c>
      <c r="J64" s="65">
        <v>108000</v>
      </c>
      <c r="K64" s="69">
        <f>H64+J64</f>
        <v>5194000</v>
      </c>
      <c r="L64" s="71"/>
    </row>
    <row r="65" spans="1:12" x14ac:dyDescent="0.3">
      <c r="A65" s="30" t="s">
        <v>115</v>
      </c>
      <c r="B65" s="16"/>
      <c r="C65" s="32"/>
      <c r="D65" s="13" t="s">
        <v>128</v>
      </c>
      <c r="E65" s="14">
        <v>82000</v>
      </c>
      <c r="F65" s="14"/>
      <c r="G65" s="14"/>
      <c r="H65" s="14"/>
      <c r="I65" s="34"/>
      <c r="J65" s="65"/>
      <c r="K65" s="64"/>
      <c r="L65" s="71"/>
    </row>
    <row r="66" spans="1:12" x14ac:dyDescent="0.3">
      <c r="A66" s="30" t="s">
        <v>116</v>
      </c>
      <c r="B66" s="16"/>
      <c r="C66" s="32"/>
      <c r="D66" s="13" t="s">
        <v>128</v>
      </c>
      <c r="E66" s="14">
        <v>523000</v>
      </c>
      <c r="F66" s="14"/>
      <c r="G66" s="14"/>
      <c r="H66" s="14"/>
      <c r="I66" s="34"/>
      <c r="J66" s="65"/>
      <c r="K66" s="64"/>
      <c r="L66" s="71"/>
    </row>
    <row r="67" spans="1:12" x14ac:dyDescent="0.3">
      <c r="A67" s="23" t="s">
        <v>131</v>
      </c>
      <c r="B67" s="45" t="s">
        <v>117</v>
      </c>
      <c r="C67" s="47" t="s">
        <v>118</v>
      </c>
      <c r="D67" s="19" t="s">
        <v>128</v>
      </c>
      <c r="E67" s="22">
        <v>605000</v>
      </c>
      <c r="F67" s="22">
        <v>0</v>
      </c>
      <c r="G67" s="22"/>
      <c r="H67" s="22">
        <f>E67</f>
        <v>605000</v>
      </c>
      <c r="I67" s="37">
        <v>45050</v>
      </c>
      <c r="J67" s="65">
        <v>13000</v>
      </c>
      <c r="K67" s="69">
        <f>H67+J67</f>
        <v>618000</v>
      </c>
      <c r="L67" s="71"/>
    </row>
    <row r="68" spans="1:12" x14ac:dyDescent="0.3">
      <c r="A68" s="23" t="s">
        <v>119</v>
      </c>
      <c r="B68" s="20" t="s">
        <v>120</v>
      </c>
      <c r="C68" s="48" t="s">
        <v>121</v>
      </c>
      <c r="D68" s="19" t="s">
        <v>128</v>
      </c>
      <c r="E68" s="22">
        <v>646000</v>
      </c>
      <c r="F68" s="22">
        <v>0</v>
      </c>
      <c r="G68" s="22"/>
      <c r="H68" s="22">
        <f>E68</f>
        <v>646000</v>
      </c>
      <c r="I68" s="37">
        <v>45077</v>
      </c>
      <c r="J68" s="65">
        <v>14000</v>
      </c>
      <c r="K68" s="69">
        <f>H68+J68</f>
        <v>660000</v>
      </c>
      <c r="L68" s="71"/>
    </row>
    <row r="69" spans="1:12" ht="15" thickBot="1" x14ac:dyDescent="0.35">
      <c r="A69" s="24" t="s">
        <v>122</v>
      </c>
      <c r="B69" s="55"/>
      <c r="C69" s="24"/>
      <c r="D69" s="27"/>
      <c r="E69" s="28">
        <v>7885000</v>
      </c>
      <c r="F69" s="28"/>
      <c r="G69" s="28"/>
      <c r="H69" s="28"/>
      <c r="I69" s="50"/>
      <c r="J69" s="68"/>
      <c r="K69" s="66"/>
      <c r="L69" s="71"/>
    </row>
    <row r="70" spans="1:12" x14ac:dyDescent="0.3">
      <c r="A70" s="56"/>
      <c r="B70" s="56"/>
      <c r="C70" s="56"/>
      <c r="D70" s="56"/>
      <c r="E70" s="57"/>
      <c r="F70" s="57"/>
      <c r="G70" s="57"/>
      <c r="H70" s="57"/>
      <c r="I70" s="58"/>
      <c r="J70" s="59"/>
      <c r="K70" s="59"/>
      <c r="L70" s="56"/>
    </row>
    <row r="71" spans="1:12" x14ac:dyDescent="0.3">
      <c r="A71" s="56" t="s">
        <v>123</v>
      </c>
      <c r="B71" s="56"/>
      <c r="C71" s="56"/>
      <c r="D71" s="56"/>
      <c r="E71" s="57">
        <f>E69+E53+E42+E31+E21+E17</f>
        <v>21277000</v>
      </c>
      <c r="F71" s="57">
        <f>SUM(F7:F68)</f>
        <v>-479635</v>
      </c>
      <c r="G71" s="57"/>
      <c r="H71" s="57">
        <f>SUM(H7:H69)</f>
        <v>20445365</v>
      </c>
      <c r="I71" s="60"/>
      <c r="J71" s="60">
        <f>SUM(J9:J70)</f>
        <v>454000</v>
      </c>
      <c r="K71" s="60"/>
      <c r="L71" s="56"/>
    </row>
    <row r="72" spans="1:12" x14ac:dyDescent="0.3">
      <c r="E72" s="6">
        <v>21269000</v>
      </c>
    </row>
    <row r="73" spans="1:12" x14ac:dyDescent="0.3">
      <c r="D73" t="s">
        <v>129</v>
      </c>
      <c r="E73" s="6">
        <f>E71-E72</f>
        <v>8000</v>
      </c>
      <c r="F73" s="6">
        <f>F71-E73</f>
        <v>-487635</v>
      </c>
    </row>
  </sheetData>
  <mergeCells count="2">
    <mergeCell ref="B3:D3"/>
    <mergeCell ref="B4:D4"/>
  </mergeCells>
  <phoneticPr fontId="10" type="noConversion"/>
  <pageMargins left="0.7" right="0.7" top="0.75" bottom="0.75" header="0.3" footer="0.3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e51b6c-49d2-44c4-b824-afc84ace3b8f">
      <Terms xmlns="http://schemas.microsoft.com/office/infopath/2007/PartnerControls"/>
    </lcf76f155ced4ddcb4097134ff3c332f>
    <TaxCatchAll xmlns="ba553164-b9d1-4c17-96fb-ffeb6e4719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F4D0F8E9F8E74FAA934111D5062CCB" ma:contentTypeVersion="17" ma:contentTypeDescription="Opprett et nytt dokument." ma:contentTypeScope="" ma:versionID="f9f0d53d5604ccc39fbbbb5a64192f41">
  <xsd:schema xmlns:xsd="http://www.w3.org/2001/XMLSchema" xmlns:xs="http://www.w3.org/2001/XMLSchema" xmlns:p="http://schemas.microsoft.com/office/2006/metadata/properties" xmlns:ns2="1be51b6c-49d2-44c4-b824-afc84ace3b8f" xmlns:ns3="ba553164-b9d1-4c17-96fb-ffeb6e47192c" targetNamespace="http://schemas.microsoft.com/office/2006/metadata/properties" ma:root="true" ma:fieldsID="b4ceb4a43233e88d3cfd75a8a643e783" ns2:_="" ns3:_="">
    <xsd:import namespace="1be51b6c-49d2-44c4-b824-afc84ace3b8f"/>
    <xsd:import namespace="ba553164-b9d1-4c17-96fb-ffeb6e4719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51b6c-49d2-44c4-b824-afc84ace3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92c3bd9a-26a3-4ee9-bdab-dea028803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53164-b9d1-4c17-96fb-ffeb6e47192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a407aad-4a1a-40a2-af08-ae9525de60b1}" ma:internalName="TaxCatchAll" ma:showField="CatchAllData" ma:web="ba553164-b9d1-4c17-96fb-ffeb6e4719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1D5BE6-1510-4ADB-B16C-8912F62F268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ba553164-b9d1-4c17-96fb-ffeb6e47192c"/>
    <ds:schemaRef ds:uri="http://purl.org/dc/terms/"/>
    <ds:schemaRef ds:uri="http://purl.org/dc/elements/1.1/"/>
    <ds:schemaRef ds:uri="1be51b6c-49d2-44c4-b824-afc84ace3b8f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1C778E-2852-4B46-96A0-300B96FC8B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FB37BD-90D8-42B1-A1ED-D1B9F81B3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51b6c-49d2-44c4-b824-afc84ace3b8f"/>
    <ds:schemaRef ds:uri="ba553164-b9d1-4c17-96fb-ffeb6e4719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Håkon Aleksander Leinonen</dc:creator>
  <cp:keywords/>
  <dc:description/>
  <cp:lastModifiedBy>Håkon Aleksander Leinonen</cp:lastModifiedBy>
  <cp:revision/>
  <dcterms:created xsi:type="dcterms:W3CDTF">2021-05-03T20:45:31Z</dcterms:created>
  <dcterms:modified xsi:type="dcterms:W3CDTF">2023-11-01T10:27:47Z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0x010100B5F4D0F8E9F8E74FAA934111D5062CCB</vt:lpwstr>
  </property>
  <property fmtid="{D5CDD505-2E9C-101B-9397-08002B2CF9AE}" pid="3" name="MediaServiceImageTags">
    <vt:lpwstr/>
  </property>
</Properties>
</file>